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ole_Dev_Acc\Accompagnement_projets\Outils_ingenierie\Outils_ingenierie\Outils_Aintourisme\guide_projet_2011\"/>
    </mc:Choice>
  </mc:AlternateContent>
  <workbookProtection workbookAlgorithmName="SHA-512" workbookHashValue="9xe/8iRW8vinQc+0iSSmJ74BQEoQLf7Rq8eq8BfZBZmQCCfu9EQe2gduCyTlrbVehegLkh1YnkMHobBOXMx/qQ==" workbookSaltValue="t+H6s542SOhdHwOHyzRvGw==" workbookSpinCount="100000" lockStructure="1"/>
  <bookViews>
    <workbookView xWindow="-120" yWindow="-465" windowWidth="21840" windowHeight="11010" tabRatio="649"/>
  </bookViews>
  <sheets>
    <sheet name="Plan financement travaux" sheetId="1" r:id="rId1"/>
    <sheet name="Plan financement initial" sheetId="2" r:id="rId2"/>
    <sheet name="Compte résultat prévi" sheetId="3" r:id="rId3"/>
    <sheet name="Plan de trésorerie" sheetId="5" r:id="rId4"/>
    <sheet name="Budget prévi" sheetId="6" r:id="rId5"/>
  </sheets>
  <definedNames>
    <definedName name="Achats_annee2" localSheetId="2">'Compte résultat prévi'!$C$5</definedName>
    <definedName name="Achats_annee3" localSheetId="2">'Compte résultat prévi'!$F$5</definedName>
    <definedName name="aménagement" localSheetId="1">'Plan financement initial'!$B$8</definedName>
    <definedName name="apport_pers" localSheetId="1">'Plan financement initial'!$D$5</definedName>
    <definedName name="autredépense" localSheetId="0">'Plan financement travaux'!$B$9</definedName>
    <definedName name="autremontantpublic" localSheetId="0">'Plan financement travaux'!$D$14</definedName>
    <definedName name="autres_apports" localSheetId="1">'Plan financement initial'!$D$6</definedName>
    <definedName name="Charges_ext_annee1" localSheetId="2">'Compte résultat prévi'!$B$7</definedName>
    <definedName name="Charges_ext_annee2" localSheetId="2">'Compte résultat prévi'!$C$7</definedName>
    <definedName name="Charges_ext_annee3" localSheetId="2">'Compte résultat prévi'!$F$7</definedName>
    <definedName name="construction" localSheetId="1">'Plan financement initial'!$B$7</definedName>
    <definedName name="créance" localSheetId="1">'Plan financement initial'!$B$13</definedName>
    <definedName name="Departement" localSheetId="0">'Plan financement travaux'!$D$13</definedName>
    <definedName name="dette_longterme" localSheetId="1">'Plan financement initial'!$D$12</definedName>
    <definedName name="dette_moyenterme" localSheetId="1">'Plan financement initial'!$D$11</definedName>
    <definedName name="dettefournisseurs" localSheetId="1">'Plan financement initial'!$D$14</definedName>
    <definedName name="dettes_courtterme" localSheetId="1">'Plan financement initial'!$D$10</definedName>
    <definedName name="Etat">'Plan financement travaux'!$D$11</definedName>
    <definedName name="Europe">'Plan financement travaux'!$D$10</definedName>
    <definedName name="fonddecommerce" localSheetId="1">'Plan financement initial'!$B$5</definedName>
    <definedName name="matériel" localSheetId="1">'Plan financement initial'!$B$9</definedName>
    <definedName name="montantapportperso" localSheetId="0">'Plan financement travaux'!$D$6</definedName>
    <definedName name="montantautre">'Plan financement travaux'!$D$8</definedName>
    <definedName name="montantemprunt" localSheetId="0">'Plan financement travaux'!$D$7</definedName>
    <definedName name="montantfoncier" localSheetId="0">'Plan financement travaux'!$B$7</definedName>
    <definedName name="montantimmobilier" localSheetId="0">'Plan financement travaux'!$B$6</definedName>
    <definedName name="montanttravaux" localSheetId="0">'Plan financement travaux'!$B$8</definedName>
    <definedName name="Prod_stock_annee2" localSheetId="2">'Compte résultat prévi'!$I$7</definedName>
    <definedName name="Prod_stock_annee3" localSheetId="2">'Compte résultat prévi'!$L$7</definedName>
    <definedName name="Prod_vendue_annee2" localSheetId="2">'Compte résultat prévi'!$I$6</definedName>
    <definedName name="Prod_vendue_annee3" localSheetId="2">'Compte résultat prévi'!$L$6</definedName>
    <definedName name="Région">'Plan financement travaux'!$D$12</definedName>
    <definedName name="Sstotal_annee1" localSheetId="2">'Compte résultat prévi'!$B$8</definedName>
    <definedName name="Sstotal_annee2" localSheetId="2">'Compte résultat prévi'!$C$8</definedName>
    <definedName name="Sstotal_annee3" localSheetId="2">'Compte résultat prévi'!$F$8</definedName>
    <definedName name="subv" localSheetId="1">'Plan financement initial'!$D$8</definedName>
    <definedName name="tauxapportperso" localSheetId="0">'Plan financement travaux'!$E$6</definedName>
    <definedName name="tauxautrepublic" localSheetId="0">'Plan financement travaux'!$E$15</definedName>
    <definedName name="tauxcreditbail" localSheetId="0">'Plan financement travaux'!$E$8</definedName>
    <definedName name="tauxdepartement" localSheetId="0">'Plan financement travaux'!$E$14</definedName>
    <definedName name="tauxemprunt" localSheetId="0">'Plan financement travaux'!$E$7</definedName>
    <definedName name="tauxetat" localSheetId="0">'Plan financement travaux'!$E$11</definedName>
    <definedName name="tauxeurope" localSheetId="0">'Plan financement travaux'!$E$10</definedName>
    <definedName name="tauxregion" localSheetId="0">'Plan financement travaux'!$E$13</definedName>
    <definedName name="terrains" localSheetId="1">'Plan financement initial'!$B$6</definedName>
    <definedName name="Texte18" localSheetId="2">'Compte résultat prévi'!$H$5</definedName>
    <definedName name="Texte19" localSheetId="2">'Compte résultat prévi'!$H$6</definedName>
    <definedName name="Texte20" localSheetId="2">'Compte résultat prévi'!$H$7</definedName>
    <definedName name="Texte21" localSheetId="2">'Compte résultat prévi'!$H$9</definedName>
    <definedName name="Texte22" localSheetId="2">'Compte résultat prévi'!$I$9</definedName>
    <definedName name="Texte23" localSheetId="2">'Compte résultat prévi'!$L$9</definedName>
    <definedName name="Texte24" localSheetId="2">'Compte résultat prévi'!$H$8</definedName>
    <definedName name="Texte25" localSheetId="2">'Compte résultat prévi'!$I$8</definedName>
    <definedName name="Texte26" localSheetId="2">'Compte résultat prévi'!$L$8</definedName>
    <definedName name="Texte27" localSheetId="2">'Compte résultat prévi'!$B$5</definedName>
    <definedName name="Texte76" localSheetId="1">'Plan financement initial'!$D$7</definedName>
    <definedName name="Texte77" localSheetId="1">'Plan financement initial'!$B$16</definedName>
    <definedName name="Texte78" localSheetId="1">'Plan financement initial'!$D$9</definedName>
    <definedName name="Texte79" localSheetId="1">'Plan financement initial'!$D$15</definedName>
    <definedName name="Texte80" localSheetId="1">'Plan financement initial'!$D$17</definedName>
    <definedName name="Texte81" localSheetId="2">'Compte résultat prévi'!$B$13</definedName>
    <definedName name="Texte82" localSheetId="2">'Compte résultat prévi'!$B$15</definedName>
    <definedName name="Texte83" localSheetId="2">'Compte résultat prévi'!$B$19</definedName>
    <definedName name="Texte84" localSheetId="2">'Compte résultat prévi'!$B$22</definedName>
    <definedName name="Texte85" localSheetId="3">'Plan de trésorerie'!$B$5</definedName>
    <definedName name="Texte86" localSheetId="3">'Plan de trésorerie'!$B$11</definedName>
    <definedName name="Texte87" localSheetId="3">'Plan de trésorerie'!$B$20</definedName>
    <definedName name="Texte88" localSheetId="3">'Plan de trésorerie'!$B$21</definedName>
    <definedName name="Texte89" localSheetId="4">'Budget prévi'!$B$6</definedName>
    <definedName name="Texte90" localSheetId="4">'Budget prévi'!$B$13</definedName>
    <definedName name="Texte91" localSheetId="4">'Budget prévi'!$B$17</definedName>
    <definedName name="Texte92" localSheetId="4">'Budget prévi'!$H$11</definedName>
    <definedName name="Texte93" localSheetId="4">'Budget prévi'!$H$15</definedName>
    <definedName name="Texte94" localSheetId="4">'Budget prévi'!$H$17</definedName>
    <definedName name="Texte95" localSheetId="4">'Budget prévi'!$B$18</definedName>
    <definedName name="Texte96" localSheetId="4">'Budget prévi'!$H$18</definedName>
    <definedName name="totalemprunt" localSheetId="1">'Plan financement initial'!$D$13</definedName>
    <definedName name="totalinvest" localSheetId="1">'Plan financement initial'!$B$12</definedName>
    <definedName name="totalrecettes" localSheetId="0">'Plan financement travaux'!$D$16</definedName>
    <definedName name="trésorerie" localSheetId="1">'Plan financement initial'!$B$15</definedName>
    <definedName name="VA_annee1" localSheetId="2">'Compte résultat prévi'!$B$9</definedName>
    <definedName name="VA_annee2" localSheetId="2">'Compte résultat prévi'!$C$9</definedName>
    <definedName name="VA_annee3" localSheetId="2">'Compte résultat prévi'!$F$9</definedName>
    <definedName name="Variation_annee1" localSheetId="2">'Compte résultat prévi'!$B$6</definedName>
    <definedName name="Variation_annee2" localSheetId="2">'Compte résultat prévi'!$C$6</definedName>
    <definedName name="Variations_annee3" localSheetId="2">'Compte résultat prévi'!$F$6</definedName>
    <definedName name="véhicule" localSheetId="1">'Plan financement initial'!$B$10</definedName>
    <definedName name="Ventes_annee2" localSheetId="2">'Compte résultat prévi'!$I$5</definedName>
    <definedName name="Ventes_annee3" localSheetId="2">'Compte résultat prévi'!$L$5</definedName>
  </definedNames>
  <calcPr calcId="152511"/>
</workbook>
</file>

<file path=xl/calcChain.xml><?xml version="1.0" encoding="utf-8"?>
<calcChain xmlns="http://schemas.openxmlformats.org/spreadsheetml/2006/main">
  <c r="B13" i="6" l="1"/>
  <c r="B11" i="5"/>
  <c r="F23" i="3"/>
  <c r="E23" i="3"/>
  <c r="D23" i="3"/>
  <c r="C23" i="3"/>
  <c r="F22" i="3"/>
  <c r="E22" i="3"/>
  <c r="D22" i="3"/>
  <c r="C22" i="3"/>
  <c r="F19" i="3"/>
  <c r="E19" i="3"/>
  <c r="D19" i="3"/>
  <c r="C19" i="3"/>
  <c r="F15" i="3"/>
  <c r="E15" i="3"/>
  <c r="D15" i="3"/>
  <c r="C15" i="3"/>
  <c r="F13" i="3"/>
  <c r="E13" i="3"/>
  <c r="D13" i="3"/>
  <c r="C13" i="3"/>
  <c r="F9" i="3"/>
  <c r="E9" i="3"/>
  <c r="D9" i="3"/>
  <c r="C9" i="3"/>
  <c r="C8" i="3"/>
  <c r="D8" i="3"/>
  <c r="E8" i="3"/>
  <c r="F8" i="3"/>
  <c r="B8" i="3"/>
  <c r="L9" i="3"/>
  <c r="I9" i="3"/>
  <c r="J9" i="3"/>
  <c r="K9" i="3"/>
  <c r="H9" i="3"/>
  <c r="B9" i="3" s="1"/>
  <c r="B13" i="3" s="1"/>
  <c r="B15" i="3" s="1"/>
  <c r="B19" i="3" s="1"/>
  <c r="B22" i="3" s="1"/>
  <c r="B23" i="3" s="1"/>
  <c r="B16" i="1" l="1"/>
  <c r="D17" i="6"/>
  <c r="D18" i="6" s="1"/>
  <c r="D16" i="1"/>
  <c r="E11" i="1" s="1"/>
  <c r="D17" i="2"/>
  <c r="J18" i="6"/>
  <c r="K18" i="6"/>
  <c r="L18" i="6"/>
  <c r="J17" i="6"/>
  <c r="K17" i="6"/>
  <c r="L17" i="6"/>
  <c r="J15" i="6"/>
  <c r="K15" i="6"/>
  <c r="L15" i="6"/>
  <c r="J11" i="6"/>
  <c r="K11" i="6"/>
  <c r="L11" i="6"/>
  <c r="E18" i="6"/>
  <c r="E17" i="6"/>
  <c r="E13" i="6"/>
  <c r="D13" i="6"/>
  <c r="B21" i="5"/>
  <c r="D13" i="2"/>
  <c r="D9" i="2"/>
  <c r="B17" i="2"/>
  <c r="D15" i="1"/>
  <c r="E15" i="1" s="1"/>
  <c r="E14" i="1"/>
  <c r="E12" i="1"/>
  <c r="E7" i="1" l="1"/>
  <c r="E10" i="1"/>
  <c r="E8" i="1"/>
  <c r="E13" i="1"/>
  <c r="E6" i="1"/>
  <c r="B12" i="2"/>
  <c r="D15" i="2"/>
  <c r="B16" i="2"/>
  <c r="C11" i="5"/>
  <c r="D11" i="5"/>
  <c r="E11" i="5"/>
  <c r="F11" i="5"/>
  <c r="G11" i="5"/>
  <c r="H11" i="5"/>
  <c r="I11" i="5"/>
  <c r="J11" i="5"/>
  <c r="K11" i="5"/>
  <c r="L11" i="5"/>
  <c r="M11" i="5"/>
  <c r="B20" i="5"/>
  <c r="C20" i="5"/>
  <c r="D20" i="5"/>
  <c r="D21" i="5" s="1"/>
  <c r="E20" i="5"/>
  <c r="F20" i="5"/>
  <c r="G20" i="5"/>
  <c r="H20" i="5"/>
  <c r="I20" i="5"/>
  <c r="J20" i="5"/>
  <c r="K20" i="5"/>
  <c r="L20" i="5"/>
  <c r="M20" i="5"/>
  <c r="C21" i="5"/>
  <c r="E21" i="5"/>
  <c r="F21" i="5"/>
  <c r="G21" i="5"/>
  <c r="H21" i="5"/>
  <c r="I21" i="5"/>
  <c r="J21" i="5"/>
  <c r="K21" i="5"/>
  <c r="L21" i="5"/>
  <c r="M21" i="5"/>
  <c r="H11" i="6"/>
  <c r="H18" i="6" s="1"/>
  <c r="I11" i="6"/>
  <c r="C13" i="6"/>
  <c r="F13" i="6"/>
  <c r="H15" i="6"/>
  <c r="I15" i="6"/>
  <c r="B17" i="6"/>
  <c r="C17" i="6"/>
  <c r="F17" i="6"/>
  <c r="H17" i="6"/>
  <c r="I17" i="6"/>
  <c r="B18" i="6"/>
  <c r="C18" i="6"/>
  <c r="F18" i="6"/>
  <c r="I18" i="6"/>
</calcChain>
</file>

<file path=xl/sharedStrings.xml><?xml version="1.0" encoding="utf-8"?>
<sst xmlns="http://schemas.openxmlformats.org/spreadsheetml/2006/main" count="197" uniqueCount="120">
  <si>
    <t>Dépenses</t>
  </si>
  <si>
    <t>Recettes</t>
  </si>
  <si>
    <t>Nature</t>
  </si>
  <si>
    <t xml:space="preserve">Montant </t>
  </si>
  <si>
    <t>Répartition (%)</t>
  </si>
  <si>
    <t>Acquisition immobilière</t>
  </si>
  <si>
    <t>     </t>
  </si>
  <si>
    <t>Apport personnel</t>
  </si>
  <si>
    <t>Acquisition foncière</t>
  </si>
  <si>
    <t>Emprunt</t>
  </si>
  <si>
    <t>Travaux</t>
  </si>
  <si>
    <t>Autre :     </t>
  </si>
  <si>
    <t>Europe</t>
  </si>
  <si>
    <t>Etat</t>
  </si>
  <si>
    <t>Région</t>
  </si>
  <si>
    <t>Département</t>
  </si>
  <si>
    <t>Total subventions</t>
  </si>
  <si>
    <t>Total dépenses</t>
  </si>
  <si>
    <t>Total recettes</t>
  </si>
  <si>
    <t>Subventions publiques </t>
  </si>
  <si>
    <t>Autre financeur public (précisez) :</t>
  </si>
  <si>
    <t>Autre ressource privée (précisez) :    </t>
  </si>
  <si>
    <t>ACTIF</t>
  </si>
  <si>
    <t>PASSIF</t>
  </si>
  <si>
    <t>Fond de commerce</t>
  </si>
  <si>
    <t>Capital / apport personnel</t>
  </si>
  <si>
    <t>Terrains</t>
  </si>
  <si>
    <t>Construction / Locaux</t>
  </si>
  <si>
    <t>Primes</t>
  </si>
  <si>
    <t>Aménagement et installation</t>
  </si>
  <si>
    <t>Subventions</t>
  </si>
  <si>
    <t>Matériel</t>
  </si>
  <si>
    <t>Capitaux propres</t>
  </si>
  <si>
    <t>Véhicule</t>
  </si>
  <si>
    <t>Dettes à court terme</t>
  </si>
  <si>
    <t>Autres</t>
  </si>
  <si>
    <t>Dettes à moyen terme</t>
  </si>
  <si>
    <t>Total investissement</t>
  </si>
  <si>
    <t>Dette à long terme</t>
  </si>
  <si>
    <t>Créance client</t>
  </si>
  <si>
    <t>Capitaux empruntés</t>
  </si>
  <si>
    <t>Dettes fournisseur</t>
  </si>
  <si>
    <t>Trésorerie</t>
  </si>
  <si>
    <t>Total passif circulant</t>
  </si>
  <si>
    <t>Total actif circulant</t>
  </si>
  <si>
    <t>TOTAL ACTIF</t>
  </si>
  <si>
    <t>TOTAL PASSIF</t>
  </si>
  <si>
    <t>Montant</t>
  </si>
  <si>
    <t xml:space="preserve">CHARGES </t>
  </si>
  <si>
    <t xml:space="preserve">Année 1 </t>
  </si>
  <si>
    <t xml:space="preserve">Année 2 </t>
  </si>
  <si>
    <t>Année 3</t>
  </si>
  <si>
    <t>PRODUITS</t>
  </si>
  <si>
    <t xml:space="preserve">Achats (y compris sous-traitance) </t>
  </si>
  <si>
    <t xml:space="preserve">Variation de stocks </t>
  </si>
  <si>
    <t>Production stockée</t>
  </si>
  <si>
    <t>Subvention d’exploitation</t>
  </si>
  <si>
    <t>1 - Sous-total</t>
  </si>
  <si>
    <t>Autres produits</t>
  </si>
  <si>
    <t>B - VALEUR AJOUTÉE = A - 1</t>
  </si>
  <si>
    <t>A - PRODUITS D'EXPLOITATION (TOTAL)</t>
  </si>
  <si>
    <t>2 – Salaires bruts</t>
  </si>
  <si>
    <t xml:space="preserve">3 - Charges sociales </t>
  </si>
  <si>
    <t>C - EXCÉDENT BRUT D'EXPLOITATION = B - (2 + 3 + 4)</t>
  </si>
  <si>
    <t>5 - Dotations aux amortissements, provisions et autres charges</t>
  </si>
  <si>
    <t>D - RÉSULTAT D'EXPLOITATION = C - 5</t>
  </si>
  <si>
    <t xml:space="preserve">6 - Produits financiers </t>
  </si>
  <si>
    <t xml:space="preserve">7 - Charges financières sur dettes à moyen et long terme </t>
  </si>
  <si>
    <t>8 - Charges financières sur dettes à court terme</t>
  </si>
  <si>
    <t>E - RÉSULTAT NET AVANT IMPÔT = D + 6 - (7 + 8)</t>
  </si>
  <si>
    <t>9 - Impôt sur les bénéfices ou Impôt sur les sociétés</t>
  </si>
  <si>
    <t>10 - Dividendes</t>
  </si>
  <si>
    <t>F1 - RÉSULTAT NON DISTRIBUÉ = E - (9 + 10)</t>
  </si>
  <si>
    <t>RECETTE</t>
  </si>
  <si>
    <t>Trésorerie début de mois</t>
  </si>
  <si>
    <t>Hébergement, restauration, activités…</t>
  </si>
  <si>
    <t>Remboursement de créances</t>
  </si>
  <si>
    <t>Emprunts</t>
  </si>
  <si>
    <t>Apport privés</t>
  </si>
  <si>
    <t>Autres…</t>
  </si>
  <si>
    <t>Total recette</t>
  </si>
  <si>
    <t>DEPENSE</t>
  </si>
  <si>
    <t>Nourriture</t>
  </si>
  <si>
    <t>Chauffage</t>
  </si>
  <si>
    <t>Entretien</t>
  </si>
  <si>
    <t>Frais financiers</t>
  </si>
  <si>
    <t>Prélèvements privés</t>
  </si>
  <si>
    <t>Nouveaux investissements</t>
  </si>
  <si>
    <t>Total dépense</t>
  </si>
  <si>
    <t>TRESORERIE FIN DE MOIS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</si>
  <si>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</si>
  <si>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</si>
  <si>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</si>
  <si>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</si>
  <si>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</si>
  <si>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</si>
  <si>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</si>
  <si>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</si>
  <si>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</si>
  <si>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</si>
  <si>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</si>
  <si>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</si>
  <si>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Année 1</t>
  </si>
  <si>
    <t>Année 2</t>
  </si>
  <si>
    <t>Résultat Net</t>
  </si>
  <si>
    <t>Total Capitaux propres</t>
  </si>
  <si>
    <t>F2 - RESULTAT NET ou AUTOFINANCEMENT NET = E - (9 + 10) + 5 ou F1 + 5</t>
  </si>
  <si>
    <t>Plan de financement - travaux</t>
  </si>
  <si>
    <t>Plan de financement de l'opération</t>
  </si>
  <si>
    <t>Compte de résultat prévisionnel simplifié</t>
  </si>
  <si>
    <t>Année 4</t>
  </si>
  <si>
    <t>Année 5</t>
  </si>
  <si>
    <t>Plan de trésorie</t>
  </si>
  <si>
    <t>Budget prévisionnel simplifié</t>
  </si>
  <si>
    <t>Source : Aintourisme - cahier porteur de projet</t>
  </si>
  <si>
    <r>
      <t>Capitaux empruntés</t>
    </r>
    <r>
      <rPr>
        <sz val="10"/>
        <color indexed="8"/>
        <rFont val="Arial"/>
        <family val="2"/>
      </rPr>
      <t xml:space="preserve"> </t>
    </r>
  </si>
  <si>
    <t>Ventes de marchandises</t>
  </si>
  <si>
    <t>4- Impôts, taxes et autres versements</t>
  </si>
  <si>
    <t>Comptes courants d’associés</t>
  </si>
  <si>
    <t>Charges extérieures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</si>
</sst>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&quot;€&quot;"/>
  </numFmts>
  <fonts count="16" x14ac:knownFonts="1">
    <font>
      <sz val="10"/>
      <name val="Arial"/>
      <family val="2"/>
    </font>
    <font>
      <sz val="8"/>
      <name val="Arial"/>
      <family val="2"/>
    </font>
    <font>
      <b/>
      <sz val="10"/>
      <color indexed="8"/>
      <name val="Lucida Sans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3" xfId="0" applyFont="1" applyFill="1" applyBorder="1" applyAlignment="1">
      <alignment vertical="top" wrapText="1"/>
    </xf>
    <xf numFmtId="0" fontId="3" fillId="0" borderId="0" xfId="0" applyFont="1"/>
    <xf numFmtId="0" fontId="6" fillId="3" borderId="3" xfId="0" applyFont="1" applyFill="1" applyBorder="1" applyAlignment="1">
      <alignment vertical="center" wrapText="1"/>
    </xf>
    <xf numFmtId="165" fontId="5" fillId="3" borderId="3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3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 indent="3"/>
    </xf>
    <xf numFmtId="165" fontId="5" fillId="0" borderId="11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3"/>
    </xf>
    <xf numFmtId="0" fontId="3" fillId="0" borderId="11" xfId="0" applyFont="1" applyBorder="1" applyAlignment="1">
      <alignment horizontal="left" vertical="center" wrapText="1" indent="3"/>
    </xf>
    <xf numFmtId="0" fontId="3" fillId="0" borderId="9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center" wrapText="1" indent="3"/>
    </xf>
    <xf numFmtId="0" fontId="0" fillId="0" borderId="0" xfId="0" applyFont="1"/>
    <xf numFmtId="0" fontId="8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5" fontId="8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165" fontId="8" fillId="3" borderId="2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5" fontId="8" fillId="2" borderId="2" xfId="0" applyNumberFormat="1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 indent="1"/>
    </xf>
    <xf numFmtId="164" fontId="0" fillId="0" borderId="2" xfId="0" applyNumberFormat="1" applyFont="1" applyBorder="1" applyAlignment="1" applyProtection="1">
      <alignment vertical="top" wrapText="1"/>
    </xf>
    <xf numFmtId="0" fontId="7" fillId="0" borderId="2" xfId="0" applyFont="1" applyBorder="1" applyAlignment="1">
      <alignment horizontal="left" vertical="top" wrapText="1" indent="1"/>
    </xf>
    <xf numFmtId="0" fontId="12" fillId="0" borderId="2" xfId="0" applyFont="1" applyBorder="1" applyAlignment="1">
      <alignment horizontal="left" vertical="top" wrapText="1" indent="2"/>
    </xf>
    <xf numFmtId="0" fontId="7" fillId="0" borderId="2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top" wrapText="1"/>
    </xf>
    <xf numFmtId="0" fontId="14" fillId="3" borderId="2" xfId="0" applyFont="1" applyFill="1" applyBorder="1" applyAlignment="1">
      <alignment vertical="top" wrapText="1"/>
    </xf>
    <xf numFmtId="164" fontId="12" fillId="0" borderId="2" xfId="0" applyNumberFormat="1" applyFont="1" applyBorder="1" applyAlignment="1" applyProtection="1">
      <alignment vertical="top" wrapText="1"/>
    </xf>
    <xf numFmtId="0" fontId="0" fillId="0" borderId="2" xfId="0" applyNumberFormat="1" applyFont="1" applyBorder="1" applyAlignment="1" applyProtection="1">
      <alignment vertical="top" wrapText="1"/>
    </xf>
    <xf numFmtId="165" fontId="10" fillId="0" borderId="2" xfId="0" applyNumberFormat="1" applyFont="1" applyBorder="1" applyAlignment="1" applyProtection="1">
      <alignment horizontal="right" vertical="top" wrapText="1"/>
    </xf>
    <xf numFmtId="165" fontId="14" fillId="3" borderId="2" xfId="0" applyNumberFormat="1" applyFont="1" applyFill="1" applyBorder="1" applyAlignment="1" applyProtection="1">
      <alignment horizontal="right" vertical="top" wrapText="1"/>
    </xf>
    <xf numFmtId="165" fontId="10" fillId="0" borderId="2" xfId="0" applyNumberFormat="1" applyFont="1" applyBorder="1" applyAlignment="1" applyProtection="1">
      <alignment horizontal="right" vertical="top" wrapText="1"/>
      <protection locked="0"/>
    </xf>
    <xf numFmtId="165" fontId="11" fillId="0" borderId="2" xfId="0" applyNumberFormat="1" applyFont="1" applyBorder="1" applyAlignment="1" applyProtection="1">
      <alignment horizontal="right" vertical="top" wrapText="1"/>
      <protection locked="0"/>
    </xf>
    <xf numFmtId="165" fontId="13" fillId="0" borderId="2" xfId="0" applyNumberFormat="1" applyFont="1" applyBorder="1" applyAlignment="1" applyProtection="1">
      <alignment horizontal="right" vertical="top" wrapText="1"/>
      <protection locked="0"/>
    </xf>
    <xf numFmtId="165" fontId="8" fillId="0" borderId="2" xfId="0" applyNumberFormat="1" applyFont="1" applyBorder="1" applyAlignment="1" applyProtection="1">
      <alignment vertical="top" wrapText="1"/>
      <protection locked="0"/>
    </xf>
    <xf numFmtId="165" fontId="0" fillId="0" borderId="2" xfId="0" applyNumberFormat="1" applyFont="1" applyBorder="1" applyAlignment="1" applyProtection="1">
      <alignment vertical="top" wrapText="1"/>
      <protection locked="0"/>
    </xf>
    <xf numFmtId="165" fontId="8" fillId="4" borderId="2" xfId="0" applyNumberFormat="1" applyFont="1" applyFill="1" applyBorder="1" applyAlignment="1" applyProtection="1">
      <alignment vertical="top" wrapText="1"/>
      <protection locked="0"/>
    </xf>
    <xf numFmtId="165" fontId="5" fillId="0" borderId="9" xfId="0" applyNumberFormat="1" applyFont="1" applyBorder="1" applyAlignment="1" applyProtection="1">
      <alignment vertical="center" wrapText="1"/>
      <protection locked="0"/>
    </xf>
    <xf numFmtId="165" fontId="5" fillId="0" borderId="10" xfId="0" applyNumberFormat="1" applyFont="1" applyBorder="1" applyAlignment="1" applyProtection="1">
      <alignment vertical="center" wrapText="1"/>
      <protection locked="0"/>
    </xf>
    <xf numFmtId="165" fontId="5" fillId="0" borderId="11" xfId="0" applyNumberFormat="1" applyFont="1" applyBorder="1" applyAlignment="1" applyProtection="1">
      <alignment vertical="center" wrapText="1"/>
      <protection locked="0"/>
    </xf>
    <xf numFmtId="165" fontId="5" fillId="0" borderId="3" xfId="0" applyNumberFormat="1" applyFont="1" applyBorder="1" applyAlignment="1" applyProtection="1">
      <alignment vertical="center" wrapText="1"/>
      <protection locked="0"/>
    </xf>
    <xf numFmtId="0" fontId="9" fillId="0" borderId="9" xfId="0" applyFont="1" applyBorder="1" applyAlignment="1">
      <alignment vertical="top" wrapText="1"/>
    </xf>
    <xf numFmtId="0" fontId="9" fillId="4" borderId="10" xfId="0" applyFont="1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9" fillId="4" borderId="11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165" fontId="8" fillId="0" borderId="9" xfId="0" applyNumberFormat="1" applyFont="1" applyBorder="1" applyAlignment="1" applyProtection="1">
      <alignment vertical="top" wrapText="1"/>
      <protection locked="0"/>
    </xf>
    <xf numFmtId="165" fontId="8" fillId="0" borderId="10" xfId="0" applyNumberFormat="1" applyFont="1" applyBorder="1" applyAlignment="1" applyProtection="1">
      <alignment vertical="top" wrapText="1"/>
      <protection locked="0"/>
    </xf>
    <xf numFmtId="165" fontId="8" fillId="0" borderId="11" xfId="0" applyNumberFormat="1" applyFont="1" applyBorder="1" applyAlignment="1" applyProtection="1">
      <alignment vertical="top" wrapText="1"/>
      <protection locked="0"/>
    </xf>
    <xf numFmtId="165" fontId="8" fillId="0" borderId="15" xfId="0" applyNumberFormat="1" applyFont="1" applyBorder="1" applyAlignment="1" applyProtection="1">
      <alignment vertical="top" wrapText="1"/>
      <protection locked="0"/>
    </xf>
    <xf numFmtId="165" fontId="8" fillId="4" borderId="16" xfId="0" applyNumberFormat="1" applyFont="1" applyFill="1" applyBorder="1" applyAlignment="1" applyProtection="1">
      <alignment vertical="top" wrapText="1"/>
      <protection locked="0"/>
    </xf>
    <xf numFmtId="165" fontId="8" fillId="4" borderId="17" xfId="0" applyNumberFormat="1" applyFont="1" applyFill="1" applyBorder="1" applyAlignment="1" applyProtection="1">
      <alignment vertical="top" wrapText="1"/>
      <protection locked="0"/>
    </xf>
    <xf numFmtId="165" fontId="8" fillId="4" borderId="9" xfId="0" applyNumberFormat="1" applyFont="1" applyFill="1" applyBorder="1" applyAlignment="1" applyProtection="1">
      <alignment vertical="top" wrapText="1"/>
      <protection locked="0"/>
    </xf>
    <xf numFmtId="165" fontId="8" fillId="4" borderId="10" xfId="0" applyNumberFormat="1" applyFont="1" applyFill="1" applyBorder="1" applyAlignment="1" applyProtection="1">
      <alignment vertical="top" wrapText="1"/>
      <protection locked="0"/>
    </xf>
    <xf numFmtId="165" fontId="8" fillId="4" borderId="11" xfId="0" applyNumberFormat="1" applyFont="1" applyFill="1" applyBorder="1" applyAlignment="1" applyProtection="1">
      <alignment vertical="top" wrapText="1"/>
      <protection locked="0"/>
    </xf>
    <xf numFmtId="165" fontId="8" fillId="4" borderId="3" xfId="0" applyNumberFormat="1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5" fontId="10" fillId="0" borderId="5" xfId="0" applyNumberFormat="1" applyFont="1" applyBorder="1" applyAlignment="1" applyProtection="1">
      <alignment horizontal="right" vertical="top" wrapText="1"/>
      <protection locked="0"/>
    </xf>
    <xf numFmtId="165" fontId="10" fillId="0" borderId="6" xfId="0" applyNumberFormat="1" applyFont="1" applyBorder="1" applyAlignment="1" applyProtection="1">
      <alignment horizontal="right" vertical="top" wrapText="1"/>
      <protection locked="0"/>
    </xf>
    <xf numFmtId="165" fontId="10" fillId="0" borderId="1" xfId="0" applyNumberFormat="1" applyFont="1" applyBorder="1" applyAlignment="1" applyProtection="1">
      <alignment horizontal="right" vertical="top" wrapText="1"/>
      <protection locked="0"/>
    </xf>
    <xf numFmtId="0" fontId="7" fillId="2" borderId="7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1237268</xdr:colOff>
      <xdr:row>1</xdr:row>
      <xdr:rowOff>23122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7268" cy="180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1237268</xdr:colOff>
      <xdr:row>1</xdr:row>
      <xdr:rowOff>18310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7268" cy="180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1237268</xdr:colOff>
      <xdr:row>1</xdr:row>
      <xdr:rowOff>23122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7268" cy="180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1237268</xdr:colOff>
      <xdr:row>1</xdr:row>
      <xdr:rowOff>23122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7268" cy="180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1237268</xdr:colOff>
      <xdr:row>1</xdr:row>
      <xdr:rowOff>23122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7268" cy="180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zoomScale="97" zoomScaleNormal="97" workbookViewId="0">
      <selection activeCell="B9" sqref="B9:B15"/>
    </sheetView>
  </sheetViews>
  <sheetFormatPr baseColWidth="10" defaultRowHeight="12.75" x14ac:dyDescent="0.2"/>
  <cols>
    <col min="1" max="2" width="19" customWidth="1"/>
    <col min="3" max="3" width="20.42578125" customWidth="1"/>
    <col min="4" max="5" width="19" customWidth="1"/>
  </cols>
  <sheetData>
    <row r="2" spans="1:5" ht="13.5" customHeight="1" x14ac:dyDescent="0.2">
      <c r="A2" s="76" t="s">
        <v>107</v>
      </c>
      <c r="B2" s="76"/>
      <c r="C2" s="76"/>
      <c r="D2" s="76"/>
      <c r="E2" s="76"/>
    </row>
    <row r="3" spans="1:5" ht="13.5" thickBot="1" x14ac:dyDescent="0.25">
      <c r="A3" s="22"/>
      <c r="B3" s="22"/>
      <c r="C3" s="22"/>
      <c r="D3" s="22"/>
      <c r="E3" s="22"/>
    </row>
    <row r="4" spans="1:5" ht="13.5" thickBot="1" x14ac:dyDescent="0.25">
      <c r="A4" s="85" t="s">
        <v>0</v>
      </c>
      <c r="B4" s="86"/>
      <c r="C4" s="85" t="s">
        <v>1</v>
      </c>
      <c r="D4" s="87"/>
      <c r="E4" s="86"/>
    </row>
    <row r="5" spans="1:5" ht="13.5" thickBot="1" x14ac:dyDescent="0.25">
      <c r="A5" s="36" t="s">
        <v>2</v>
      </c>
      <c r="B5" s="37" t="s">
        <v>47</v>
      </c>
      <c r="C5" s="37" t="s">
        <v>2</v>
      </c>
      <c r="D5" s="37" t="s">
        <v>3</v>
      </c>
      <c r="E5" s="37" t="s">
        <v>4</v>
      </c>
    </row>
    <row r="6" spans="1:5" ht="30.75" customHeight="1" thickBot="1" x14ac:dyDescent="0.25">
      <c r="A6" s="38" t="s">
        <v>5</v>
      </c>
      <c r="B6" s="50" t="s">
        <v>6</v>
      </c>
      <c r="C6" s="39" t="s">
        <v>7</v>
      </c>
      <c r="D6" s="50"/>
      <c r="E6" s="40" t="e">
        <f>montantapportperso/totalrecettes</f>
        <v>#DIV/0!</v>
      </c>
    </row>
    <row r="7" spans="1:5" ht="30.75" customHeight="1" thickBot="1" x14ac:dyDescent="0.25">
      <c r="A7" s="38" t="s">
        <v>8</v>
      </c>
      <c r="B7" s="50" t="s">
        <v>6</v>
      </c>
      <c r="C7" s="39" t="s">
        <v>9</v>
      </c>
      <c r="D7" s="51"/>
      <c r="E7" s="40" t="e">
        <f>montantemprunt/totalrecettes</f>
        <v>#DIV/0!</v>
      </c>
    </row>
    <row r="8" spans="1:5" ht="27.75" customHeight="1" thickBot="1" x14ac:dyDescent="0.25">
      <c r="A8" s="38" t="s">
        <v>10</v>
      </c>
      <c r="B8" s="50" t="s">
        <v>6</v>
      </c>
      <c r="C8" s="39" t="s">
        <v>21</v>
      </c>
      <c r="D8" s="50"/>
      <c r="E8" s="40" t="e">
        <f>montantautre/totalrecettes</f>
        <v>#DIV/0!</v>
      </c>
    </row>
    <row r="9" spans="1:5" ht="26.25" thickBot="1" x14ac:dyDescent="0.25">
      <c r="A9" s="79" t="s">
        <v>11</v>
      </c>
      <c r="B9" s="82" t="s">
        <v>6</v>
      </c>
      <c r="C9" s="41" t="s">
        <v>19</v>
      </c>
      <c r="D9" s="51"/>
      <c r="E9" s="40"/>
    </row>
    <row r="10" spans="1:5" ht="19.5" customHeight="1" thickBot="1" x14ac:dyDescent="0.25">
      <c r="A10" s="80"/>
      <c r="B10" s="83"/>
      <c r="C10" s="42" t="s">
        <v>12</v>
      </c>
      <c r="D10" s="52"/>
      <c r="E10" s="46" t="e">
        <f>Europe/totalrecettes</f>
        <v>#DIV/0!</v>
      </c>
    </row>
    <row r="11" spans="1:5" ht="19.5" customHeight="1" thickBot="1" x14ac:dyDescent="0.25">
      <c r="A11" s="80"/>
      <c r="B11" s="83"/>
      <c r="C11" s="42" t="s">
        <v>13</v>
      </c>
      <c r="D11" s="52"/>
      <c r="E11" s="46" t="e">
        <f>Etat/totalrecettes</f>
        <v>#DIV/0!</v>
      </c>
    </row>
    <row r="12" spans="1:5" ht="19.5" customHeight="1" thickBot="1" x14ac:dyDescent="0.25">
      <c r="A12" s="80"/>
      <c r="B12" s="83"/>
      <c r="C12" s="42" t="s">
        <v>14</v>
      </c>
      <c r="D12" s="52"/>
      <c r="E12" s="46" t="e">
        <f>Région/totalrecettes</f>
        <v>#DIV/0!</v>
      </c>
    </row>
    <row r="13" spans="1:5" ht="19.5" customHeight="1" thickBot="1" x14ac:dyDescent="0.25">
      <c r="A13" s="80"/>
      <c r="B13" s="83"/>
      <c r="C13" s="42" t="s">
        <v>15</v>
      </c>
      <c r="D13" s="52" t="s">
        <v>6</v>
      </c>
      <c r="E13" s="46" t="e">
        <f>Departement/totalrecettes</f>
        <v>#VALUE!</v>
      </c>
    </row>
    <row r="14" spans="1:5" ht="31.5" customHeight="1" thickBot="1" x14ac:dyDescent="0.25">
      <c r="A14" s="80"/>
      <c r="B14" s="83"/>
      <c r="C14" s="42" t="s">
        <v>20</v>
      </c>
      <c r="D14" s="52" t="s">
        <v>6</v>
      </c>
      <c r="E14" s="46" t="e">
        <f>autremontantpublic/totalrecettes</f>
        <v>#VALUE!</v>
      </c>
    </row>
    <row r="15" spans="1:5" ht="23.25" customHeight="1" thickBot="1" x14ac:dyDescent="0.25">
      <c r="A15" s="81"/>
      <c r="B15" s="84"/>
      <c r="C15" s="43" t="s">
        <v>16</v>
      </c>
      <c r="D15" s="48">
        <f>SUM(D10:D14)</f>
        <v>0</v>
      </c>
      <c r="E15" s="47" t="e">
        <f>D15/totalrecettes</f>
        <v>#DIV/0!</v>
      </c>
    </row>
    <row r="16" spans="1:5" ht="25.5" customHeight="1" thickBot="1" x14ac:dyDescent="0.25">
      <c r="A16" s="44" t="s">
        <v>17</v>
      </c>
      <c r="B16" s="49">
        <f>SUM(B6:B15)</f>
        <v>0</v>
      </c>
      <c r="C16" s="45" t="s">
        <v>18</v>
      </c>
      <c r="D16" s="49">
        <f>SUM(D6:D14)</f>
        <v>0</v>
      </c>
      <c r="E16" s="45"/>
    </row>
    <row r="17" spans="1:3" x14ac:dyDescent="0.2">
      <c r="A17" s="77" t="s">
        <v>114</v>
      </c>
      <c r="B17" s="78"/>
      <c r="C17" s="78"/>
    </row>
  </sheetData>
  <sheetProtection algorithmName="SHA-512" hashValue="Apxyq3D1d3aLizOeWNMDynVjMMFuxL/EpJYqroIoPV1KN/N2KtXLQ5ykVmnTmD3KmCWa2FDOJX8B/KkoWcusVw==" saltValue="STP61hujoN0CcFg5NxYK/A==" spinCount="100000" sheet="1" objects="1" scenarios="1" selectLockedCells="1"/>
  <mergeCells count="6">
    <mergeCell ref="A17:C17"/>
    <mergeCell ref="A2:E2"/>
    <mergeCell ref="A9:A15"/>
    <mergeCell ref="B9:B15"/>
    <mergeCell ref="A4:B4"/>
    <mergeCell ref="C4:E4"/>
  </mergeCells>
  <phoneticPr fontId="1" type="noConversion"/>
  <pageMargins left="0.78740157499999996" right="0.78740157499999996" top="0.984251969" bottom="0.984251969" header="0.4921259845" footer="0.4921259845"/>
  <pageSetup paperSize="9" scale="9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zoomScaleNormal="100" workbookViewId="0">
      <selection activeCell="B8" sqref="B8"/>
    </sheetView>
  </sheetViews>
  <sheetFormatPr baseColWidth="10" defaultRowHeight="12.75" x14ac:dyDescent="0.2"/>
  <cols>
    <col min="1" max="4" width="22.28515625" customWidth="1"/>
  </cols>
  <sheetData>
    <row r="2" spans="1:4" ht="15.75" customHeight="1" x14ac:dyDescent="0.2">
      <c r="A2" s="76" t="s">
        <v>108</v>
      </c>
      <c r="B2" s="76"/>
      <c r="C2" s="76"/>
      <c r="D2" s="76"/>
    </row>
    <row r="3" spans="1:4" ht="13.5" thickBot="1" x14ac:dyDescent="0.25">
      <c r="A3" s="22"/>
      <c r="B3" s="22"/>
      <c r="C3" s="22"/>
      <c r="D3" s="22"/>
    </row>
    <row r="4" spans="1:4" ht="13.5" thickBot="1" x14ac:dyDescent="0.25">
      <c r="A4" s="23" t="s">
        <v>22</v>
      </c>
      <c r="B4" s="24" t="s">
        <v>47</v>
      </c>
      <c r="C4" s="24" t="s">
        <v>23</v>
      </c>
      <c r="D4" s="24" t="s">
        <v>47</v>
      </c>
    </row>
    <row r="5" spans="1:4" ht="24.75" customHeight="1" thickBot="1" x14ac:dyDescent="0.25">
      <c r="A5" s="25" t="s">
        <v>24</v>
      </c>
      <c r="B5" s="53"/>
      <c r="C5" s="27" t="s">
        <v>25</v>
      </c>
      <c r="D5" s="53" t="s">
        <v>6</v>
      </c>
    </row>
    <row r="6" spans="1:4" ht="24.75" customHeight="1" thickBot="1" x14ac:dyDescent="0.25">
      <c r="A6" s="25" t="s">
        <v>26</v>
      </c>
      <c r="B6" s="54" t="s">
        <v>6</v>
      </c>
      <c r="C6" s="27" t="s">
        <v>118</v>
      </c>
      <c r="D6" s="53" t="s">
        <v>6</v>
      </c>
    </row>
    <row r="7" spans="1:4" ht="24.75" customHeight="1" thickBot="1" x14ac:dyDescent="0.25">
      <c r="A7" s="25" t="s">
        <v>27</v>
      </c>
      <c r="B7" s="54" t="s">
        <v>6</v>
      </c>
      <c r="C7" s="27" t="s">
        <v>28</v>
      </c>
      <c r="D7" s="53" t="s">
        <v>6</v>
      </c>
    </row>
    <row r="8" spans="1:4" ht="24.75" customHeight="1" thickBot="1" x14ac:dyDescent="0.25">
      <c r="A8" s="25" t="s">
        <v>29</v>
      </c>
      <c r="B8" s="53" t="s">
        <v>6</v>
      </c>
      <c r="C8" s="27" t="s">
        <v>30</v>
      </c>
      <c r="D8" s="53" t="s">
        <v>6</v>
      </c>
    </row>
    <row r="9" spans="1:4" ht="24.75" customHeight="1" thickBot="1" x14ac:dyDescent="0.25">
      <c r="A9" s="28" t="s">
        <v>31</v>
      </c>
      <c r="B9" s="55" t="s">
        <v>6</v>
      </c>
      <c r="C9" s="29" t="s">
        <v>32</v>
      </c>
      <c r="D9" s="30">
        <f>SUM(D5:D8)</f>
        <v>0</v>
      </c>
    </row>
    <row r="10" spans="1:4" ht="24.75" customHeight="1" thickBot="1" x14ac:dyDescent="0.25">
      <c r="A10" s="25" t="s">
        <v>33</v>
      </c>
      <c r="B10" s="53" t="s">
        <v>6</v>
      </c>
      <c r="C10" s="27" t="s">
        <v>34</v>
      </c>
      <c r="D10" s="53" t="s">
        <v>6</v>
      </c>
    </row>
    <row r="11" spans="1:4" ht="24.75" customHeight="1" thickBot="1" x14ac:dyDescent="0.25">
      <c r="A11" s="25" t="s">
        <v>35</v>
      </c>
      <c r="B11" s="53" t="s">
        <v>6</v>
      </c>
      <c r="C11" s="27" t="s">
        <v>36</v>
      </c>
      <c r="D11" s="53" t="s">
        <v>6</v>
      </c>
    </row>
    <row r="12" spans="1:4" ht="24.75" customHeight="1" thickBot="1" x14ac:dyDescent="0.25">
      <c r="A12" s="31" t="s">
        <v>37</v>
      </c>
      <c r="B12" s="30">
        <f>SUM(B5:B11)</f>
        <v>0</v>
      </c>
      <c r="C12" s="27" t="s">
        <v>38</v>
      </c>
      <c r="D12" s="53" t="s">
        <v>6</v>
      </c>
    </row>
    <row r="13" spans="1:4" ht="24.75" customHeight="1" thickBot="1" x14ac:dyDescent="0.25">
      <c r="A13" s="28" t="s">
        <v>39</v>
      </c>
      <c r="B13" s="55" t="s">
        <v>6</v>
      </c>
      <c r="C13" s="29" t="s">
        <v>40</v>
      </c>
      <c r="D13" s="30">
        <f>SUM(D10:D12)</f>
        <v>0</v>
      </c>
    </row>
    <row r="14" spans="1:4" ht="24.75" customHeight="1" thickBot="1" x14ac:dyDescent="0.25">
      <c r="A14" s="25"/>
      <c r="B14" s="26"/>
      <c r="C14" s="27" t="s">
        <v>41</v>
      </c>
      <c r="D14" s="53"/>
    </row>
    <row r="15" spans="1:4" ht="24.75" customHeight="1" thickBot="1" x14ac:dyDescent="0.25">
      <c r="A15" s="28" t="s">
        <v>42</v>
      </c>
      <c r="B15" s="55" t="s">
        <v>6</v>
      </c>
      <c r="C15" s="29" t="s">
        <v>43</v>
      </c>
      <c r="D15" s="30">
        <f>dettefournisseurs</f>
        <v>0</v>
      </c>
    </row>
    <row r="16" spans="1:4" ht="24.75" customHeight="1" thickBot="1" x14ac:dyDescent="0.25">
      <c r="A16" s="32" t="s">
        <v>44</v>
      </c>
      <c r="B16" s="30">
        <f>SUM(B13:B15)</f>
        <v>0</v>
      </c>
      <c r="C16" s="27"/>
      <c r="D16" s="26"/>
    </row>
    <row r="17" spans="1:4" ht="20.25" customHeight="1" thickBot="1" x14ac:dyDescent="0.25">
      <c r="A17" s="33" t="s">
        <v>45</v>
      </c>
      <c r="B17" s="34">
        <f>totalinvest+Texte77</f>
        <v>0</v>
      </c>
      <c r="C17" s="35" t="s">
        <v>46</v>
      </c>
      <c r="D17" s="34">
        <f>D9+D13+D15</f>
        <v>0</v>
      </c>
    </row>
    <row r="18" spans="1:4" x14ac:dyDescent="0.2">
      <c r="A18" s="77" t="s">
        <v>114</v>
      </c>
      <c r="B18" s="78"/>
      <c r="C18" s="78"/>
    </row>
  </sheetData>
  <sheetProtection algorithmName="SHA-512" hashValue="8PGJ9o6W5Bs1Nfw1jruqw5Kbfy6l2ABKXvr7l0/SGI5mW/A2vhU4BEHlOrm43wQ5ct5SBkc/2aLLDb1OKRQObQ==" saltValue="OxG1DL6K8CxX6GnkNReeQQ==" spinCount="100000" sheet="1" objects="1" scenarios="1" selectLockedCells="1"/>
  <mergeCells count="2">
    <mergeCell ref="A2:D2"/>
    <mergeCell ref="A18:C18"/>
  </mergeCells>
  <phoneticPr fontId="1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zoomScale="97" zoomScaleNormal="97" workbookViewId="0">
      <selection activeCell="B7" sqref="B7"/>
    </sheetView>
  </sheetViews>
  <sheetFormatPr baseColWidth="10" defaultRowHeight="12" x14ac:dyDescent="0.2"/>
  <cols>
    <col min="1" max="1" width="33" style="2" customWidth="1"/>
    <col min="2" max="5" width="12.85546875" style="2" customWidth="1"/>
    <col min="6" max="6" width="12" style="2" customWidth="1"/>
    <col min="7" max="7" width="23.85546875" style="2" customWidth="1"/>
    <col min="8" max="12" width="13.28515625" style="2" customWidth="1"/>
    <col min="13" max="16384" width="11.42578125" style="2"/>
  </cols>
  <sheetData>
    <row r="2" spans="1:12" ht="13.5" customHeight="1" x14ac:dyDescent="0.2">
      <c r="A2" s="76" t="s">
        <v>109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 thickBot="1" x14ac:dyDescent="0.25"/>
    <row r="4" spans="1:12" ht="18" customHeight="1" thickBot="1" x14ac:dyDescent="0.25">
      <c r="A4" s="1" t="s">
        <v>48</v>
      </c>
      <c r="B4" s="1" t="s">
        <v>49</v>
      </c>
      <c r="C4" s="1" t="s">
        <v>50</v>
      </c>
      <c r="D4" s="1" t="s">
        <v>51</v>
      </c>
      <c r="E4" s="1" t="s">
        <v>110</v>
      </c>
      <c r="F4" s="1" t="s">
        <v>111</v>
      </c>
      <c r="G4" s="1" t="s">
        <v>52</v>
      </c>
      <c r="H4" s="1" t="s">
        <v>49</v>
      </c>
      <c r="I4" s="1" t="s">
        <v>50</v>
      </c>
      <c r="J4" s="1" t="s">
        <v>51</v>
      </c>
      <c r="K4" s="1" t="s">
        <v>110</v>
      </c>
      <c r="L4" s="1" t="s">
        <v>111</v>
      </c>
    </row>
    <row r="5" spans="1:12" ht="17.25" customHeight="1" x14ac:dyDescent="0.2">
      <c r="A5" s="6" t="s">
        <v>53</v>
      </c>
      <c r="B5" s="56"/>
      <c r="C5" s="56"/>
      <c r="D5" s="56"/>
      <c r="E5" s="56"/>
      <c r="F5" s="56"/>
      <c r="G5" s="6" t="s">
        <v>116</v>
      </c>
      <c r="H5" s="56"/>
      <c r="I5" s="56"/>
      <c r="J5" s="56"/>
      <c r="K5" s="56"/>
      <c r="L5" s="56"/>
    </row>
    <row r="6" spans="1:12" ht="15" customHeight="1" x14ac:dyDescent="0.2">
      <c r="A6" s="7" t="s">
        <v>54</v>
      </c>
      <c r="B6" s="57"/>
      <c r="C6" s="57"/>
      <c r="D6" s="57"/>
      <c r="E6" s="57"/>
      <c r="F6" s="57"/>
      <c r="G6" s="14" t="s">
        <v>55</v>
      </c>
      <c r="H6" s="57"/>
      <c r="I6" s="57"/>
      <c r="J6" s="57"/>
      <c r="K6" s="57"/>
      <c r="L6" s="57"/>
    </row>
    <row r="7" spans="1:12" ht="15" customHeight="1" x14ac:dyDescent="0.2">
      <c r="A7" s="7" t="s">
        <v>119</v>
      </c>
      <c r="B7" s="57"/>
      <c r="C7" s="57"/>
      <c r="D7" s="57"/>
      <c r="E7" s="57"/>
      <c r="F7" s="57"/>
      <c r="G7" s="7" t="s">
        <v>56</v>
      </c>
      <c r="H7" s="57"/>
      <c r="I7" s="57"/>
      <c r="J7" s="57"/>
      <c r="K7" s="57"/>
      <c r="L7" s="57"/>
    </row>
    <row r="8" spans="1:12" ht="12" customHeight="1" thickBot="1" x14ac:dyDescent="0.25">
      <c r="A8" s="8" t="s">
        <v>57</v>
      </c>
      <c r="B8" s="9">
        <f>SUM(B5:B7)</f>
        <v>0</v>
      </c>
      <c r="C8" s="9">
        <f t="shared" ref="C8:F8" si="0">SUM(C5:C7)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15" t="s">
        <v>58</v>
      </c>
      <c r="H8" s="58"/>
      <c r="I8" s="58"/>
      <c r="J8" s="58"/>
      <c r="K8" s="58"/>
      <c r="L8" s="58"/>
    </row>
    <row r="9" spans="1:12" ht="26.25" customHeight="1" thickBot="1" x14ac:dyDescent="0.25">
      <c r="A9" s="3" t="s">
        <v>59</v>
      </c>
      <c r="B9" s="4">
        <f>Texte21-Sstotal_annee1</f>
        <v>0</v>
      </c>
      <c r="C9" s="4">
        <f>Texte22-Sstotal_annee2</f>
        <v>0</v>
      </c>
      <c r="D9" s="4">
        <f>J9-D8</f>
        <v>0</v>
      </c>
      <c r="E9" s="4">
        <f>K9-E8</f>
        <v>0</v>
      </c>
      <c r="F9" s="4">
        <f>Texte23-Sstotal_annee3</f>
        <v>0</v>
      </c>
      <c r="G9" s="3" t="s">
        <v>60</v>
      </c>
      <c r="H9" s="4">
        <f>SUM(H5:H8)</f>
        <v>0</v>
      </c>
      <c r="I9" s="4">
        <f t="shared" ref="I9:L9" si="1">SUM(I5:I8)</f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</row>
    <row r="10" spans="1:12" ht="12.75" customHeight="1" x14ac:dyDescent="0.2">
      <c r="A10" s="10" t="s">
        <v>61</v>
      </c>
      <c r="B10" s="56"/>
      <c r="C10" s="56"/>
      <c r="D10" s="56"/>
      <c r="E10" s="56"/>
      <c r="F10" s="56"/>
      <c r="G10" s="16"/>
      <c r="H10" s="17"/>
      <c r="I10" s="17"/>
      <c r="J10" s="17"/>
      <c r="K10" s="17"/>
      <c r="L10" s="17"/>
    </row>
    <row r="11" spans="1:12" ht="12.75" customHeight="1" x14ac:dyDescent="0.2">
      <c r="A11" s="11" t="s">
        <v>62</v>
      </c>
      <c r="B11" s="57"/>
      <c r="C11" s="57"/>
      <c r="D11" s="57"/>
      <c r="E11" s="57"/>
      <c r="F11" s="57"/>
      <c r="G11" s="18"/>
      <c r="H11" s="19"/>
      <c r="I11" s="19"/>
      <c r="J11" s="19"/>
      <c r="K11" s="19"/>
      <c r="L11" s="19"/>
    </row>
    <row r="12" spans="1:12" ht="25.5" customHeight="1" thickBot="1" x14ac:dyDescent="0.25">
      <c r="A12" s="8" t="s">
        <v>117</v>
      </c>
      <c r="B12" s="58"/>
      <c r="C12" s="58"/>
      <c r="D12" s="58"/>
      <c r="E12" s="58"/>
      <c r="F12" s="58"/>
      <c r="G12" s="18"/>
      <c r="H12" s="19"/>
      <c r="I12" s="19"/>
      <c r="J12" s="19"/>
      <c r="K12" s="19"/>
      <c r="L12" s="19"/>
    </row>
    <row r="13" spans="1:12" ht="24" customHeight="1" thickBot="1" x14ac:dyDescent="0.25">
      <c r="A13" s="3" t="s">
        <v>63</v>
      </c>
      <c r="B13" s="4">
        <f>VA_annee1-(B10+B11+B12)</f>
        <v>0</v>
      </c>
      <c r="C13" s="4">
        <f>VA_annee2-(C10+C11+C12)</f>
        <v>0</v>
      </c>
      <c r="D13" s="4">
        <f>D9-(D10+D11+D12)</f>
        <v>0</v>
      </c>
      <c r="E13" s="4">
        <f>E9-(E10+E11+E12)</f>
        <v>0</v>
      </c>
      <c r="F13" s="4">
        <f>VA_annee3-(F10+F11+F12)</f>
        <v>0</v>
      </c>
      <c r="G13" s="18"/>
      <c r="H13" s="19"/>
      <c r="I13" s="19"/>
      <c r="J13" s="19"/>
      <c r="K13" s="19"/>
      <c r="L13" s="19"/>
    </row>
    <row r="14" spans="1:12" ht="36" customHeight="1" thickBot="1" x14ac:dyDescent="0.25">
      <c r="A14" s="5" t="s">
        <v>64</v>
      </c>
      <c r="B14" s="59"/>
      <c r="C14" s="59"/>
      <c r="D14" s="59"/>
      <c r="E14" s="59"/>
      <c r="F14" s="59"/>
      <c r="G14" s="18"/>
      <c r="H14" s="19"/>
      <c r="I14" s="19"/>
      <c r="J14" s="19"/>
      <c r="K14" s="19"/>
      <c r="L14" s="19"/>
    </row>
    <row r="15" spans="1:12" ht="24" customHeight="1" thickBot="1" x14ac:dyDescent="0.25">
      <c r="A15" s="3" t="s">
        <v>65</v>
      </c>
      <c r="B15" s="4">
        <f>Texte81-B14</f>
        <v>0</v>
      </c>
      <c r="C15" s="4">
        <f>C13-C14</f>
        <v>0</v>
      </c>
      <c r="D15" s="4">
        <f>D13-D14</f>
        <v>0</v>
      </c>
      <c r="E15" s="4">
        <f>E13-E14</f>
        <v>0</v>
      </c>
      <c r="F15" s="4">
        <f>F13-F14</f>
        <v>0</v>
      </c>
      <c r="G15" s="18"/>
      <c r="H15" s="19"/>
      <c r="I15" s="19"/>
      <c r="J15" s="19"/>
      <c r="K15" s="19"/>
      <c r="L15" s="19"/>
    </row>
    <row r="16" spans="1:12" ht="13.5" customHeight="1" x14ac:dyDescent="0.2">
      <c r="A16" s="10" t="s">
        <v>66</v>
      </c>
      <c r="B16" s="56"/>
      <c r="C16" s="56"/>
      <c r="D16" s="56"/>
      <c r="E16" s="56"/>
      <c r="F16" s="56"/>
      <c r="G16" s="18"/>
      <c r="H16" s="19"/>
      <c r="I16" s="19"/>
      <c r="J16" s="19"/>
      <c r="K16" s="19"/>
      <c r="L16" s="19"/>
    </row>
    <row r="17" spans="1:12" ht="26.1" customHeight="1" x14ac:dyDescent="0.2">
      <c r="A17" s="11" t="s">
        <v>67</v>
      </c>
      <c r="B17" s="57"/>
      <c r="C17" s="57"/>
      <c r="D17" s="57"/>
      <c r="E17" s="57"/>
      <c r="F17" s="57"/>
      <c r="G17" s="18"/>
      <c r="H17" s="19"/>
      <c r="I17" s="19"/>
      <c r="J17" s="19"/>
      <c r="K17" s="19"/>
      <c r="L17" s="19"/>
    </row>
    <row r="18" spans="1:12" ht="24.75" customHeight="1" thickBot="1" x14ac:dyDescent="0.25">
      <c r="A18" s="12" t="s">
        <v>68</v>
      </c>
      <c r="B18" s="58"/>
      <c r="C18" s="58"/>
      <c r="D18" s="58"/>
      <c r="E18" s="58"/>
      <c r="F18" s="58"/>
      <c r="G18" s="18"/>
      <c r="H18" s="19"/>
      <c r="I18" s="19"/>
      <c r="J18" s="19"/>
      <c r="K18" s="19"/>
      <c r="L18" s="19"/>
    </row>
    <row r="19" spans="1:12" ht="24.95" customHeight="1" thickBot="1" x14ac:dyDescent="0.25">
      <c r="A19" s="3" t="s">
        <v>69</v>
      </c>
      <c r="B19" s="4">
        <f>Texte82+B16-(B17+B18)</f>
        <v>0</v>
      </c>
      <c r="C19" s="4">
        <f>C15+C16-(C17+C18)</f>
        <v>0</v>
      </c>
      <c r="D19" s="4">
        <f>D15+D16-(D17+D18)</f>
        <v>0</v>
      </c>
      <c r="E19" s="4">
        <f>E15+E16-(E17+E18)</f>
        <v>0</v>
      </c>
      <c r="F19" s="4">
        <f>F15+F16-(F17+F18)</f>
        <v>0</v>
      </c>
      <c r="G19" s="18"/>
      <c r="H19" s="19"/>
      <c r="I19" s="19"/>
      <c r="J19" s="19"/>
      <c r="K19" s="19"/>
      <c r="L19" s="19"/>
    </row>
    <row r="20" spans="1:12" ht="26.1" customHeight="1" x14ac:dyDescent="0.2">
      <c r="A20" s="13" t="s">
        <v>70</v>
      </c>
      <c r="B20" s="56"/>
      <c r="C20" s="56"/>
      <c r="D20" s="56"/>
      <c r="E20" s="56"/>
      <c r="F20" s="56"/>
      <c r="G20" s="20"/>
      <c r="H20" s="19"/>
      <c r="I20" s="21"/>
      <c r="J20" s="21"/>
      <c r="K20" s="21"/>
      <c r="L20" s="21"/>
    </row>
    <row r="21" spans="1:12" ht="21" customHeight="1" thickBot="1" x14ac:dyDescent="0.25">
      <c r="A21" s="12" t="s">
        <v>71</v>
      </c>
      <c r="B21" s="58"/>
      <c r="C21" s="58"/>
      <c r="D21" s="58"/>
      <c r="E21" s="58"/>
      <c r="F21" s="58"/>
      <c r="G21" s="18"/>
      <c r="H21" s="19"/>
      <c r="I21" s="19"/>
      <c r="J21" s="19"/>
      <c r="K21" s="19"/>
      <c r="L21" s="19"/>
    </row>
    <row r="22" spans="1:12" ht="24.75" customHeight="1" thickBot="1" x14ac:dyDescent="0.25">
      <c r="A22" s="3" t="s">
        <v>72</v>
      </c>
      <c r="B22" s="4">
        <f>Texte83-(B20+B21)</f>
        <v>0</v>
      </c>
      <c r="C22" s="4">
        <f>C19-(C20+C21)</f>
        <v>0</v>
      </c>
      <c r="D22" s="4">
        <f>D19-(D20+D21)</f>
        <v>0</v>
      </c>
      <c r="E22" s="4">
        <f>E19-(E20+E21)</f>
        <v>0</v>
      </c>
      <c r="F22" s="4">
        <f>F19-(F20+F21)</f>
        <v>0</v>
      </c>
      <c r="G22" s="18"/>
      <c r="H22" s="19"/>
      <c r="I22" s="19"/>
      <c r="J22" s="19"/>
      <c r="K22" s="19"/>
      <c r="L22" s="19"/>
    </row>
    <row r="23" spans="1:12" ht="37.5" customHeight="1" thickBot="1" x14ac:dyDescent="0.25">
      <c r="A23" s="3" t="s">
        <v>106</v>
      </c>
      <c r="B23" s="4">
        <f>Texte84+B14</f>
        <v>0</v>
      </c>
      <c r="C23" s="4">
        <f>C22+C14</f>
        <v>0</v>
      </c>
      <c r="D23" s="4">
        <f>D22+D14</f>
        <v>0</v>
      </c>
      <c r="E23" s="4">
        <f>E22+E14</f>
        <v>0</v>
      </c>
      <c r="F23" s="4">
        <f>F22+F14</f>
        <v>0</v>
      </c>
      <c r="G23" s="18"/>
      <c r="H23" s="19"/>
      <c r="I23" s="19"/>
      <c r="J23" s="19"/>
      <c r="K23" s="19"/>
      <c r="L23" s="19"/>
    </row>
    <row r="24" spans="1:12" x14ac:dyDescent="0.2">
      <c r="A24" s="77" t="s">
        <v>114</v>
      </c>
      <c r="B24" s="78"/>
      <c r="C24" s="78"/>
    </row>
  </sheetData>
  <sheetProtection algorithmName="SHA-512" hashValue="d9XhqZiV2zWBloUZw7Bg+o7Up/Z7SSB/zmbtZIpAb5sVlWOSy4EQBpts50ivvjee630fVCX+fqdFz/HjIjcVnA==" saltValue="bhmS+qXZGFPXHsqwVjiYOA==" spinCount="100000" sheet="1" objects="1" scenarios="1" selectLockedCells="1"/>
  <mergeCells count="2">
    <mergeCell ref="A2:L2"/>
    <mergeCell ref="A24:C24"/>
  </mergeCells>
  <phoneticPr fontId="1" type="noConversion"/>
  <pageMargins left="0.78740157499999996" right="0.78740157499999996" top="0.984251969" bottom="0.984251969" header="0.4921259845" footer="0.4921259845"/>
  <pageSetup paperSize="9"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97" zoomScaleNormal="97" workbookViewId="0">
      <selection activeCell="M13" sqref="M13"/>
    </sheetView>
  </sheetViews>
  <sheetFormatPr baseColWidth="10" defaultRowHeight="12.75" x14ac:dyDescent="0.2"/>
  <cols>
    <col min="1" max="1" width="24.85546875" customWidth="1"/>
  </cols>
  <sheetData>
    <row r="1" spans="1:13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2">
      <c r="A2" s="76" t="s">
        <v>112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3.5" thickBo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3.5" thickBot="1" x14ac:dyDescent="0.25">
      <c r="A4" s="23" t="s">
        <v>73</v>
      </c>
      <c r="B4" s="24" t="s">
        <v>90</v>
      </c>
      <c r="C4" s="24" t="s">
        <v>91</v>
      </c>
      <c r="D4" s="24" t="s">
        <v>92</v>
      </c>
      <c r="E4" s="24" t="s">
        <v>93</v>
      </c>
      <c r="F4" s="24" t="s">
        <v>94</v>
      </c>
      <c r="G4" s="24" t="s">
        <v>95</v>
      </c>
      <c r="H4" s="24" t="s">
        <v>96</v>
      </c>
      <c r="I4" s="24" t="s">
        <v>97</v>
      </c>
      <c r="J4" s="24" t="s">
        <v>98</v>
      </c>
      <c r="K4" s="24" t="s">
        <v>99</v>
      </c>
      <c r="L4" s="24" t="s">
        <v>100</v>
      </c>
      <c r="M4" s="24" t="s">
        <v>101</v>
      </c>
    </row>
    <row r="5" spans="1:13" ht="14.25" customHeight="1" x14ac:dyDescent="0.2">
      <c r="A5" s="60" t="s">
        <v>74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4.25" customHeight="1" x14ac:dyDescent="0.2">
      <c r="A6" s="64" t="s">
        <v>75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24.75" customHeight="1" x14ac:dyDescent="0.2">
      <c r="A7" s="64" t="s">
        <v>76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4.25" customHeight="1" x14ac:dyDescent="0.2">
      <c r="A8" s="64" t="s">
        <v>77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ht="14.25" customHeight="1" x14ac:dyDescent="0.2">
      <c r="A9" s="64" t="s">
        <v>78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ht="14.25" customHeight="1" thickBot="1" x14ac:dyDescent="0.25">
      <c r="A10" s="65" t="s">
        <v>79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ht="18" customHeight="1" thickBot="1" x14ac:dyDescent="0.25">
      <c r="A11" s="31" t="s">
        <v>80</v>
      </c>
      <c r="B11" s="30">
        <f>SUM(B5:B10)</f>
        <v>0</v>
      </c>
      <c r="C11" s="30">
        <f t="shared" ref="C11:M11" si="0">SUM(C5:C10)</f>
        <v>0</v>
      </c>
      <c r="D11" s="30">
        <f t="shared" si="0"/>
        <v>0</v>
      </c>
      <c r="E11" s="30">
        <f t="shared" si="0"/>
        <v>0</v>
      </c>
      <c r="F11" s="30">
        <f t="shared" si="0"/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 t="shared" si="0"/>
        <v>0</v>
      </c>
      <c r="M11" s="30">
        <f t="shared" si="0"/>
        <v>0</v>
      </c>
    </row>
    <row r="12" spans="1:13" ht="13.5" thickBot="1" x14ac:dyDescent="0.25">
      <c r="A12" s="33" t="s">
        <v>81</v>
      </c>
      <c r="B12" s="24" t="s">
        <v>90</v>
      </c>
      <c r="C12" s="24" t="s">
        <v>91</v>
      </c>
      <c r="D12" s="24" t="s">
        <v>92</v>
      </c>
      <c r="E12" s="24" t="s">
        <v>93</v>
      </c>
      <c r="F12" s="24" t="s">
        <v>94</v>
      </c>
      <c r="G12" s="24" t="s">
        <v>95</v>
      </c>
      <c r="H12" s="24" t="s">
        <v>96</v>
      </c>
      <c r="I12" s="24" t="s">
        <v>97</v>
      </c>
      <c r="J12" s="24" t="s">
        <v>98</v>
      </c>
      <c r="K12" s="24" t="s">
        <v>99</v>
      </c>
      <c r="L12" s="24" t="s">
        <v>100</v>
      </c>
      <c r="M12" s="24" t="s">
        <v>101</v>
      </c>
    </row>
    <row r="13" spans="1:13" ht="14.25" customHeight="1" x14ac:dyDescent="0.2">
      <c r="A13" s="60" t="s">
        <v>82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ht="14.25" customHeight="1" x14ac:dyDescent="0.2">
      <c r="A14" s="61" t="s">
        <v>83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 ht="14.25" customHeight="1" x14ac:dyDescent="0.2">
      <c r="A15" s="61" t="s">
        <v>84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14.25" customHeight="1" x14ac:dyDescent="0.2">
      <c r="A16" s="61" t="s">
        <v>85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ht="14.25" customHeight="1" x14ac:dyDescent="0.2">
      <c r="A17" s="61" t="s">
        <v>86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1:13" ht="14.25" customHeight="1" x14ac:dyDescent="0.2">
      <c r="A18" s="62" t="s">
        <v>87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 ht="14.25" customHeight="1" thickBot="1" x14ac:dyDescent="0.25">
      <c r="A19" s="63" t="s">
        <v>79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</row>
    <row r="20" spans="1:13" ht="20.25" customHeight="1" thickBot="1" x14ac:dyDescent="0.25">
      <c r="A20" s="31" t="s">
        <v>88</v>
      </c>
      <c r="B20" s="30">
        <f t="shared" ref="B20:M20" si="1">SUM(B13:B19)</f>
        <v>0</v>
      </c>
      <c r="C20" s="30">
        <f t="shared" si="1"/>
        <v>0</v>
      </c>
      <c r="D20" s="30">
        <f t="shared" si="1"/>
        <v>0</v>
      </c>
      <c r="E20" s="30">
        <f t="shared" si="1"/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  <c r="I20" s="30">
        <f t="shared" si="1"/>
        <v>0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</row>
    <row r="21" spans="1:13" ht="27" customHeight="1" thickBot="1" x14ac:dyDescent="0.25">
      <c r="A21" s="33" t="s">
        <v>89</v>
      </c>
      <c r="B21" s="34">
        <f>B11-B20</f>
        <v>0</v>
      </c>
      <c r="C21" s="34">
        <f t="shared" ref="C21:M21" si="2">C11-C20</f>
        <v>0</v>
      </c>
      <c r="D21" s="34">
        <f t="shared" si="2"/>
        <v>0</v>
      </c>
      <c r="E21" s="34">
        <f t="shared" si="2"/>
        <v>0</v>
      </c>
      <c r="F21" s="34">
        <f t="shared" si="2"/>
        <v>0</v>
      </c>
      <c r="G21" s="34">
        <f t="shared" si="2"/>
        <v>0</v>
      </c>
      <c r="H21" s="34">
        <f t="shared" si="2"/>
        <v>0</v>
      </c>
      <c r="I21" s="34">
        <f t="shared" si="2"/>
        <v>0</v>
      </c>
      <c r="J21" s="34">
        <f t="shared" si="2"/>
        <v>0</v>
      </c>
      <c r="K21" s="34">
        <f t="shared" si="2"/>
        <v>0</v>
      </c>
      <c r="L21" s="34">
        <f t="shared" si="2"/>
        <v>0</v>
      </c>
      <c r="M21" s="34">
        <f t="shared" si="2"/>
        <v>0</v>
      </c>
    </row>
    <row r="22" spans="1:13" x14ac:dyDescent="0.2">
      <c r="A22" s="77" t="s">
        <v>114</v>
      </c>
      <c r="B22" s="78"/>
      <c r="C22" s="78"/>
    </row>
  </sheetData>
  <sheetProtection algorithmName="SHA-512" hashValue="o6cREjVo78iYFxWg3FDPt9TUMC8gGTUX0/IMKxhgFyrvuBJW+Ea/gDDyu0ux67hlWTF2Qoy/YhRrZ7WihEnBPg==" saltValue="46XWEFR40ZEUscgXs6CMaA==" spinCount="100000" sheet="1" objects="1" scenarios="1" selectLockedCells="1"/>
  <mergeCells count="2">
    <mergeCell ref="A2:M2"/>
    <mergeCell ref="A22:C22"/>
  </mergeCells>
  <phoneticPr fontId="1" type="noConversion"/>
  <pageMargins left="0.78740157499999996" right="0.78740157499999996" top="0.984251969" bottom="0.984251969" header="0.4921259845" footer="0.4921259845"/>
  <pageSetup paperSize="9" scale="5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="97" zoomScaleNormal="97" workbookViewId="0">
      <selection activeCell="B9" sqref="B9"/>
    </sheetView>
  </sheetViews>
  <sheetFormatPr baseColWidth="10" defaultRowHeight="12.75" x14ac:dyDescent="0.2"/>
  <cols>
    <col min="1" max="1" width="20.42578125" customWidth="1"/>
    <col min="7" max="7" width="20.42578125" customWidth="1"/>
  </cols>
  <sheetData>
    <row r="2" spans="1:12" ht="12.75" customHeight="1" x14ac:dyDescent="0.2">
      <c r="A2" s="88" t="s">
        <v>113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3.5" thickBot="1" x14ac:dyDescent="0.25"/>
    <row r="4" spans="1:12" x14ac:dyDescent="0.2">
      <c r="A4" s="89" t="s">
        <v>22</v>
      </c>
      <c r="B4" s="89" t="s">
        <v>102</v>
      </c>
      <c r="C4" s="89" t="s">
        <v>103</v>
      </c>
      <c r="D4" s="89" t="s">
        <v>51</v>
      </c>
      <c r="E4" s="89" t="s">
        <v>110</v>
      </c>
      <c r="F4" s="89" t="s">
        <v>111</v>
      </c>
      <c r="G4" s="89" t="s">
        <v>23</v>
      </c>
      <c r="H4" s="89" t="s">
        <v>102</v>
      </c>
      <c r="I4" s="89" t="s">
        <v>103</v>
      </c>
      <c r="J4" s="89" t="s">
        <v>51</v>
      </c>
      <c r="K4" s="89" t="s">
        <v>110</v>
      </c>
      <c r="L4" s="89" t="s">
        <v>111</v>
      </c>
    </row>
    <row r="5" spans="1:12" ht="13.5" thickBot="1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27" customHeight="1" thickBot="1" x14ac:dyDescent="0.25">
      <c r="A6" s="25" t="s">
        <v>24</v>
      </c>
      <c r="B6" s="66"/>
      <c r="C6" s="66"/>
      <c r="D6" s="66"/>
      <c r="E6" s="66"/>
      <c r="F6" s="66"/>
      <c r="G6" s="25" t="s">
        <v>25</v>
      </c>
      <c r="H6" s="66"/>
      <c r="I6" s="66"/>
      <c r="J6" s="66"/>
      <c r="K6" s="66"/>
      <c r="L6" s="66"/>
    </row>
    <row r="7" spans="1:12" ht="27" customHeight="1" thickBot="1" x14ac:dyDescent="0.25">
      <c r="A7" s="25" t="s">
        <v>26</v>
      </c>
      <c r="B7" s="67"/>
      <c r="C7" s="67"/>
      <c r="D7" s="67"/>
      <c r="E7" s="67"/>
      <c r="F7" s="67"/>
      <c r="G7" s="25" t="s">
        <v>118</v>
      </c>
      <c r="H7" s="67"/>
      <c r="I7" s="67"/>
      <c r="J7" s="67"/>
      <c r="K7" s="67"/>
      <c r="L7" s="67"/>
    </row>
    <row r="8" spans="1:12" ht="27" customHeight="1" thickBot="1" x14ac:dyDescent="0.25">
      <c r="A8" s="25" t="s">
        <v>27</v>
      </c>
      <c r="B8" s="67"/>
      <c r="C8" s="67"/>
      <c r="D8" s="67"/>
      <c r="E8" s="67"/>
      <c r="F8" s="67"/>
      <c r="G8" s="25" t="s">
        <v>104</v>
      </c>
      <c r="H8" s="67"/>
      <c r="I8" s="67"/>
      <c r="J8" s="67"/>
      <c r="K8" s="67"/>
      <c r="L8" s="67"/>
    </row>
    <row r="9" spans="1:12" ht="27" customHeight="1" thickBot="1" x14ac:dyDescent="0.25">
      <c r="A9" s="25" t="s">
        <v>29</v>
      </c>
      <c r="B9" s="67"/>
      <c r="C9" s="67"/>
      <c r="D9" s="67"/>
      <c r="E9" s="67"/>
      <c r="F9" s="67"/>
      <c r="G9" s="25" t="s">
        <v>28</v>
      </c>
      <c r="H9" s="67"/>
      <c r="I9" s="67"/>
      <c r="J9" s="67"/>
      <c r="K9" s="67"/>
      <c r="L9" s="67"/>
    </row>
    <row r="10" spans="1:12" ht="27" customHeight="1" thickBot="1" x14ac:dyDescent="0.25">
      <c r="A10" s="25" t="s">
        <v>31</v>
      </c>
      <c r="B10" s="67"/>
      <c r="C10" s="67"/>
      <c r="D10" s="67"/>
      <c r="E10" s="67"/>
      <c r="F10" s="67"/>
      <c r="G10" s="25" t="s">
        <v>30</v>
      </c>
      <c r="H10" s="68"/>
      <c r="I10" s="68"/>
      <c r="J10" s="68"/>
      <c r="K10" s="68"/>
      <c r="L10" s="68"/>
    </row>
    <row r="11" spans="1:12" ht="27" customHeight="1" thickBot="1" x14ac:dyDescent="0.25">
      <c r="A11" s="25" t="s">
        <v>33</v>
      </c>
      <c r="B11" s="67"/>
      <c r="C11" s="67"/>
      <c r="D11" s="67"/>
      <c r="E11" s="67"/>
      <c r="F11" s="67"/>
      <c r="G11" s="31" t="s">
        <v>105</v>
      </c>
      <c r="H11" s="30">
        <f>SUM(H6:H10)</f>
        <v>0</v>
      </c>
      <c r="I11" s="30">
        <f>SUM(I6:I10)</f>
        <v>0</v>
      </c>
      <c r="J11" s="30">
        <f t="shared" ref="J11:L11" si="0">SUM(J6:J10)</f>
        <v>0</v>
      </c>
      <c r="K11" s="30">
        <f t="shared" si="0"/>
        <v>0</v>
      </c>
      <c r="L11" s="30">
        <f t="shared" si="0"/>
        <v>0</v>
      </c>
    </row>
    <row r="12" spans="1:12" ht="27" customHeight="1" thickBot="1" x14ac:dyDescent="0.25">
      <c r="A12" s="25" t="s">
        <v>35</v>
      </c>
      <c r="B12" s="68"/>
      <c r="C12" s="68"/>
      <c r="D12" s="68"/>
      <c r="E12" s="68"/>
      <c r="F12" s="68"/>
      <c r="G12" s="25" t="s">
        <v>34</v>
      </c>
      <c r="H12" s="66"/>
      <c r="I12" s="66"/>
      <c r="J12" s="66"/>
      <c r="K12" s="66"/>
      <c r="L12" s="66"/>
    </row>
    <row r="13" spans="1:12" ht="27" customHeight="1" thickBot="1" x14ac:dyDescent="0.25">
      <c r="A13" s="31" t="s">
        <v>37</v>
      </c>
      <c r="B13" s="30">
        <f>SUM(B6:B12)</f>
        <v>0</v>
      </c>
      <c r="C13" s="30">
        <f>SUM(C6:C12)</f>
        <v>0</v>
      </c>
      <c r="D13" s="30">
        <f>SUM(D6:D12)</f>
        <v>0</v>
      </c>
      <c r="E13" s="30">
        <f>SUM(E6:E12)</f>
        <v>0</v>
      </c>
      <c r="F13" s="30">
        <f>SUM(F6:F12)</f>
        <v>0</v>
      </c>
      <c r="G13" s="25" t="s">
        <v>36</v>
      </c>
      <c r="H13" s="67"/>
      <c r="I13" s="67"/>
      <c r="J13" s="67"/>
      <c r="K13" s="67"/>
      <c r="L13" s="67"/>
    </row>
    <row r="14" spans="1:12" ht="27" customHeight="1" thickBot="1" x14ac:dyDescent="0.25">
      <c r="A14" s="28" t="s">
        <v>39</v>
      </c>
      <c r="B14" s="72"/>
      <c r="C14" s="72"/>
      <c r="D14" s="72"/>
      <c r="E14" s="72"/>
      <c r="F14" s="72"/>
      <c r="G14" s="28" t="s">
        <v>38</v>
      </c>
      <c r="H14" s="74"/>
      <c r="I14" s="74"/>
      <c r="J14" s="74"/>
      <c r="K14" s="74"/>
      <c r="L14" s="74"/>
    </row>
    <row r="15" spans="1:12" ht="27" customHeight="1" thickBot="1" x14ac:dyDescent="0.25">
      <c r="A15" s="28"/>
      <c r="B15" s="73"/>
      <c r="C15" s="73"/>
      <c r="D15" s="73"/>
      <c r="E15" s="73"/>
      <c r="F15" s="73"/>
      <c r="G15" s="31" t="s">
        <v>115</v>
      </c>
      <c r="H15" s="30">
        <f>SUM(H12:H14)</f>
        <v>0</v>
      </c>
      <c r="I15" s="30">
        <f>SUM(I12:I14)</f>
        <v>0</v>
      </c>
      <c r="J15" s="30">
        <f t="shared" ref="J15:L15" si="1">SUM(J12:J14)</f>
        <v>0</v>
      </c>
      <c r="K15" s="30">
        <f t="shared" si="1"/>
        <v>0</v>
      </c>
      <c r="L15" s="30">
        <f t="shared" si="1"/>
        <v>0</v>
      </c>
    </row>
    <row r="16" spans="1:12" ht="27" customHeight="1" thickBot="1" x14ac:dyDescent="0.25">
      <c r="A16" s="28" t="s">
        <v>42</v>
      </c>
      <c r="B16" s="74"/>
      <c r="C16" s="74"/>
      <c r="D16" s="74"/>
      <c r="E16" s="74"/>
      <c r="F16" s="74"/>
      <c r="G16" s="28" t="s">
        <v>41</v>
      </c>
      <c r="H16" s="75"/>
      <c r="I16" s="75"/>
      <c r="J16" s="75"/>
      <c r="K16" s="75"/>
      <c r="L16" s="75"/>
    </row>
    <row r="17" spans="1:12" ht="27" customHeight="1" thickBot="1" x14ac:dyDescent="0.25">
      <c r="A17" s="32" t="s">
        <v>44</v>
      </c>
      <c r="B17" s="30">
        <f>SUM(B14:B16)</f>
        <v>0</v>
      </c>
      <c r="C17" s="30">
        <f>SUM(C14:C16)</f>
        <v>0</v>
      </c>
      <c r="D17" s="30">
        <f t="shared" ref="D17:E17" si="2">SUM(D14:D16)</f>
        <v>0</v>
      </c>
      <c r="E17" s="30">
        <f t="shared" si="2"/>
        <v>0</v>
      </c>
      <c r="F17" s="30">
        <f>SUM(F14:F16)</f>
        <v>0</v>
      </c>
      <c r="G17" s="32" t="s">
        <v>43</v>
      </c>
      <c r="H17" s="30">
        <f>H16</f>
        <v>0</v>
      </c>
      <c r="I17" s="30">
        <f>I16</f>
        <v>0</v>
      </c>
      <c r="J17" s="30">
        <f t="shared" ref="J17:L17" si="3">J16</f>
        <v>0</v>
      </c>
      <c r="K17" s="30">
        <f t="shared" si="3"/>
        <v>0</v>
      </c>
      <c r="L17" s="30">
        <f t="shared" si="3"/>
        <v>0</v>
      </c>
    </row>
    <row r="18" spans="1:12" ht="27" customHeight="1" thickBot="1" x14ac:dyDescent="0.25">
      <c r="A18" s="33" t="s">
        <v>45</v>
      </c>
      <c r="B18" s="34">
        <f>B13+B17</f>
        <v>0</v>
      </c>
      <c r="C18" s="34">
        <f>C13+C17</f>
        <v>0</v>
      </c>
      <c r="D18" s="34">
        <f t="shared" ref="D18:E18" si="4">D13+D17</f>
        <v>0</v>
      </c>
      <c r="E18" s="34">
        <f t="shared" si="4"/>
        <v>0</v>
      </c>
      <c r="F18" s="34">
        <f>F13+F17</f>
        <v>0</v>
      </c>
      <c r="G18" s="33" t="s">
        <v>46</v>
      </c>
      <c r="H18" s="34">
        <f>H11+H15+H17</f>
        <v>0</v>
      </c>
      <c r="I18" s="34">
        <f>I11+I15+I17</f>
        <v>0</v>
      </c>
      <c r="J18" s="34">
        <f t="shared" ref="J18:L18" si="5">J11+J15+J17</f>
        <v>0</v>
      </c>
      <c r="K18" s="34">
        <f t="shared" si="5"/>
        <v>0</v>
      </c>
      <c r="L18" s="34">
        <f t="shared" si="5"/>
        <v>0</v>
      </c>
    </row>
    <row r="19" spans="1:12" x14ac:dyDescent="0.2">
      <c r="A19" s="77" t="s">
        <v>114</v>
      </c>
      <c r="B19" s="78"/>
      <c r="C19" s="78"/>
    </row>
  </sheetData>
  <sheetProtection algorithmName="SHA-512" hashValue="TX5Iztf+dKsXDVsJZpigjHgJmaYRqx2ULv3j+wkYOjXM9b4nnKHnSEPd3Sq+AcqeHFn3w7cEvsHRzZGSljp1Rw==" saltValue="90cUL4GmreQHR2cEsrS6Kw==" spinCount="100000" sheet="1" objects="1" scenarios="1" selectLockedCells="1"/>
  <mergeCells count="14">
    <mergeCell ref="A2:L2"/>
    <mergeCell ref="A19:C19"/>
    <mergeCell ref="G4:G5"/>
    <mergeCell ref="H4:H5"/>
    <mergeCell ref="I4:I5"/>
    <mergeCell ref="L4:L5"/>
    <mergeCell ref="A4:A5"/>
    <mergeCell ref="B4:B5"/>
    <mergeCell ref="C4:C5"/>
    <mergeCell ref="F4:F5"/>
    <mergeCell ref="D4:D5"/>
    <mergeCell ref="E4:E5"/>
    <mergeCell ref="J4:J5"/>
    <mergeCell ref="K4:K5"/>
  </mergeCells>
  <phoneticPr fontId="1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89</vt:i4>
      </vt:variant>
    </vt:vector>
  </HeadingPairs>
  <TitlesOfParts>
    <vt:vector size="94" baseType="lpstr">
      <vt:lpstr>Plan financement travaux</vt:lpstr>
      <vt:lpstr>Plan financement initial</vt:lpstr>
      <vt:lpstr>Compte résultat prévi</vt:lpstr>
      <vt:lpstr>Plan de trésorerie</vt:lpstr>
      <vt:lpstr>Budget prévi</vt:lpstr>
      <vt:lpstr>'Compte résultat prévi'!Achats_annee2</vt:lpstr>
      <vt:lpstr>'Compte résultat prévi'!Achats_annee3</vt:lpstr>
      <vt:lpstr>'Plan financement initial'!aménagement</vt:lpstr>
      <vt:lpstr>'Plan financement initial'!apport_pers</vt:lpstr>
      <vt:lpstr>'Plan financement travaux'!autredépense</vt:lpstr>
      <vt:lpstr>'Plan financement travaux'!autremontantpublic</vt:lpstr>
      <vt:lpstr>'Plan financement initial'!autres_apports</vt:lpstr>
      <vt:lpstr>'Compte résultat prévi'!Charges_ext_annee1</vt:lpstr>
      <vt:lpstr>'Compte résultat prévi'!Charges_ext_annee2</vt:lpstr>
      <vt:lpstr>'Compte résultat prévi'!Charges_ext_annee3</vt:lpstr>
      <vt:lpstr>'Plan financement initial'!construction</vt:lpstr>
      <vt:lpstr>'Plan financement initial'!créance</vt:lpstr>
      <vt:lpstr>'Plan financement travaux'!Departement</vt:lpstr>
      <vt:lpstr>'Plan financement initial'!dette_longterme</vt:lpstr>
      <vt:lpstr>'Plan financement initial'!dette_moyenterme</vt:lpstr>
      <vt:lpstr>'Plan financement initial'!dettefournisseurs</vt:lpstr>
      <vt:lpstr>'Plan financement initial'!dettes_courtterme</vt:lpstr>
      <vt:lpstr>Etat</vt:lpstr>
      <vt:lpstr>Europe</vt:lpstr>
      <vt:lpstr>'Plan financement initial'!fonddecommerce</vt:lpstr>
      <vt:lpstr>'Plan financement initial'!matériel</vt:lpstr>
      <vt:lpstr>'Plan financement travaux'!montantapportperso</vt:lpstr>
      <vt:lpstr>montantautre</vt:lpstr>
      <vt:lpstr>'Plan financement travaux'!montantemprunt</vt:lpstr>
      <vt:lpstr>'Plan financement travaux'!montantfoncier</vt:lpstr>
      <vt:lpstr>'Plan financement travaux'!montantimmobilier</vt:lpstr>
      <vt:lpstr>'Plan financement travaux'!montanttravaux</vt:lpstr>
      <vt:lpstr>'Compte résultat prévi'!Prod_stock_annee2</vt:lpstr>
      <vt:lpstr>'Compte résultat prévi'!Prod_stock_annee3</vt:lpstr>
      <vt:lpstr>'Compte résultat prévi'!Prod_vendue_annee2</vt:lpstr>
      <vt:lpstr>'Compte résultat prévi'!Prod_vendue_annee3</vt:lpstr>
      <vt:lpstr>Région</vt:lpstr>
      <vt:lpstr>'Compte résultat prévi'!Sstotal_annee1</vt:lpstr>
      <vt:lpstr>'Compte résultat prévi'!Sstotal_annee2</vt:lpstr>
      <vt:lpstr>'Compte résultat prévi'!Sstotal_annee3</vt:lpstr>
      <vt:lpstr>'Plan financement initial'!subv</vt:lpstr>
      <vt:lpstr>'Plan financement travaux'!tauxapportperso</vt:lpstr>
      <vt:lpstr>'Plan financement travaux'!tauxautrepublic</vt:lpstr>
      <vt:lpstr>'Plan financement travaux'!tauxcreditbail</vt:lpstr>
      <vt:lpstr>'Plan financement travaux'!tauxdepartement</vt:lpstr>
      <vt:lpstr>'Plan financement travaux'!tauxemprunt</vt:lpstr>
      <vt:lpstr>'Plan financement travaux'!tauxetat</vt:lpstr>
      <vt:lpstr>'Plan financement travaux'!tauxeurope</vt:lpstr>
      <vt:lpstr>'Plan financement travaux'!tauxregion</vt:lpstr>
      <vt:lpstr>'Plan financement initial'!terrains</vt:lpstr>
      <vt:lpstr>'Compte résultat prévi'!Texte18</vt:lpstr>
      <vt:lpstr>'Compte résultat prévi'!Texte19</vt:lpstr>
      <vt:lpstr>'Compte résultat prévi'!Texte20</vt:lpstr>
      <vt:lpstr>'Compte résultat prévi'!Texte21</vt:lpstr>
      <vt:lpstr>'Compte résultat prévi'!Texte22</vt:lpstr>
      <vt:lpstr>'Compte résultat prévi'!Texte23</vt:lpstr>
      <vt:lpstr>'Compte résultat prévi'!Texte24</vt:lpstr>
      <vt:lpstr>'Compte résultat prévi'!Texte25</vt:lpstr>
      <vt:lpstr>'Compte résultat prévi'!Texte26</vt:lpstr>
      <vt:lpstr>'Compte résultat prévi'!Texte27</vt:lpstr>
      <vt:lpstr>'Plan financement initial'!Texte76</vt:lpstr>
      <vt:lpstr>'Plan financement initial'!Texte77</vt:lpstr>
      <vt:lpstr>'Plan financement initial'!Texte78</vt:lpstr>
      <vt:lpstr>'Plan financement initial'!Texte79</vt:lpstr>
      <vt:lpstr>'Plan financement initial'!Texte80</vt:lpstr>
      <vt:lpstr>'Compte résultat prévi'!Texte81</vt:lpstr>
      <vt:lpstr>'Compte résultat prévi'!Texte82</vt:lpstr>
      <vt:lpstr>'Compte résultat prévi'!Texte83</vt:lpstr>
      <vt:lpstr>'Compte résultat prévi'!Texte84</vt:lpstr>
      <vt:lpstr>'Plan de trésorerie'!Texte85</vt:lpstr>
      <vt:lpstr>'Plan de trésorerie'!Texte86</vt:lpstr>
      <vt:lpstr>'Plan de trésorerie'!Texte87</vt:lpstr>
      <vt:lpstr>'Plan de trésorerie'!Texte88</vt:lpstr>
      <vt:lpstr>'Budget prévi'!Texte89</vt:lpstr>
      <vt:lpstr>'Budget prévi'!Texte90</vt:lpstr>
      <vt:lpstr>'Budget prévi'!Texte91</vt:lpstr>
      <vt:lpstr>'Budget prévi'!Texte92</vt:lpstr>
      <vt:lpstr>'Budget prévi'!Texte93</vt:lpstr>
      <vt:lpstr>'Budget prévi'!Texte94</vt:lpstr>
      <vt:lpstr>'Budget prévi'!Texte95</vt:lpstr>
      <vt:lpstr>'Budget prévi'!Texte96</vt:lpstr>
      <vt:lpstr>'Plan financement initial'!totalemprunt</vt:lpstr>
      <vt:lpstr>'Plan financement initial'!totalinvest</vt:lpstr>
      <vt:lpstr>'Plan financement travaux'!totalrecettes</vt:lpstr>
      <vt:lpstr>'Plan financement initial'!trésorerie</vt:lpstr>
      <vt:lpstr>'Compte résultat prévi'!VA_annee1</vt:lpstr>
      <vt:lpstr>'Compte résultat prévi'!VA_annee2</vt:lpstr>
      <vt:lpstr>'Compte résultat prévi'!VA_annee3</vt:lpstr>
      <vt:lpstr>'Compte résultat prévi'!Variation_annee1</vt:lpstr>
      <vt:lpstr>'Compte résultat prévi'!Variation_annee2</vt:lpstr>
      <vt:lpstr>'Compte résultat prévi'!Variations_annee3</vt:lpstr>
      <vt:lpstr>'Plan financement initial'!véhicule</vt:lpstr>
      <vt:lpstr>'Compte résultat prévi'!Ventes_annee2</vt:lpstr>
      <vt:lpstr>'Compte résultat prévi'!Ventes_annee3</vt:lpstr>
    </vt:vector>
  </TitlesOfParts>
  <Company>ADAKA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AD</dc:creator>
  <cp:lastModifiedBy>BOUALI Loïc</cp:lastModifiedBy>
  <cp:lastPrinted>2020-02-26T13:52:34Z</cp:lastPrinted>
  <dcterms:created xsi:type="dcterms:W3CDTF">2019-01-22T16:35:05Z</dcterms:created>
  <dcterms:modified xsi:type="dcterms:W3CDTF">2020-02-27T08:13:44Z</dcterms:modified>
</cp:coreProperties>
</file>